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65476" windowWidth="8040" windowHeight="8100" activeTab="0"/>
  </bookViews>
  <sheets>
    <sheet name="dem5" sheetId="1" r:id="rId1"/>
  </sheets>
  <externalReferences>
    <externalReference r:id="rId4"/>
    <externalReference r:id="rId5"/>
    <externalReference r:id="rId6"/>
    <externalReference r:id="rId7"/>
  </externalReferences>
  <definedNames>
    <definedName name="__123Graph_D" hidden="1">#REF!</definedName>
    <definedName name="_Regression_Int" localSheetId="0" hidden="1">1</definedName>
    <definedName name="ahcap">#REF!</definedName>
    <definedName name="censusrec">#REF!</definedName>
    <definedName name="charged">#REF!</definedName>
    <definedName name="culrec" localSheetId="0">'dem5'!$D$66:$L$66</definedName>
    <definedName name="culture" localSheetId="0">'dem5'!$D$37:$L$37</definedName>
    <definedName name="culturerevenue" localSheetId="0">'dem5'!$E$10:$G$10</definedName>
    <definedName name="da">#REF!</definedName>
    <definedName name="educap" localSheetId="0">'dem5'!$D$61:$L$61</definedName>
    <definedName name="ee">#REF!</definedName>
    <definedName name="fishcap">#REF!</definedName>
    <definedName name="Fishrev">#REF!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 localSheetId="0">'dem5'!#REF!</definedName>
    <definedName name="np">#REF!</definedName>
    <definedName name="Nutrition">#REF!</definedName>
    <definedName name="oges">#REF!</definedName>
    <definedName name="pension">#REF!</definedName>
    <definedName name="_xlnm.Print_Area" localSheetId="0">'dem5'!$A$1:$L$73</definedName>
    <definedName name="pw">#REF!</definedName>
    <definedName name="pwcap">#REF!</definedName>
    <definedName name="rec">#REF!</definedName>
    <definedName name="rec1">#REF!</definedName>
    <definedName name="rec2" localSheetId="0">'dem5'!#REF!</definedName>
    <definedName name="reform">#REF!</definedName>
    <definedName name="revise" localSheetId="0">'dem5'!#REF!</definedName>
    <definedName name="scst">#REF!</definedName>
    <definedName name="sgs">#REF!</definedName>
    <definedName name="SocialSecurity">#REF!</definedName>
    <definedName name="socialwelfare">#REF!</definedName>
    <definedName name="spfrd">#REF!</definedName>
    <definedName name="sss" localSheetId="0">'dem5'!$D$47:$L$47</definedName>
    <definedName name="sss">#REF!</definedName>
    <definedName name="sssrec" localSheetId="0">'dem5'!$D$69:$L$69</definedName>
    <definedName name="summary" localSheetId="0">'dem5'!#REF!</definedName>
    <definedName name="swc">#REF!</definedName>
    <definedName name="tax">#REF!</definedName>
    <definedName name="udhd">#REF!</definedName>
    <definedName name="urbancap">#REF!</definedName>
    <definedName name="Voted">#REF!</definedName>
    <definedName name="water">#REF!</definedName>
    <definedName name="watercap">#REF!</definedName>
    <definedName name="welfarecap">#REF!</definedName>
    <definedName name="Z_239EE218_578E_4317_BEED_14D5D7089E27_.wvu.FilterData" localSheetId="0" hidden="1">'dem5'!$A$1:$L$73</definedName>
    <definedName name="Z_239EE218_578E_4317_BEED_14D5D7089E27_.wvu.PrintArea" localSheetId="0" hidden="1">'dem5'!$A$1:$L$73</definedName>
    <definedName name="Z_239EE218_578E_4317_BEED_14D5D7089E27_.wvu.PrintTitles" localSheetId="0" hidden="1">'dem5'!#REF!</definedName>
    <definedName name="Z_302A3EA3_AE96_11D5_A646_0050BA3D7AFD_.wvu.FilterData" localSheetId="0" hidden="1">'dem5'!$A$1:$L$73</definedName>
    <definedName name="Z_302A3EA3_AE96_11D5_A646_0050BA3D7AFD_.wvu.PrintArea" localSheetId="0" hidden="1">'dem5'!$A$1:$L$73</definedName>
    <definedName name="Z_302A3EA3_AE96_11D5_A646_0050BA3D7AFD_.wvu.PrintTitles" localSheetId="0" hidden="1">'dem5'!#REF!</definedName>
    <definedName name="Z_36DBA021_0ECB_11D4_8064_004005726899_.wvu.FilterData" localSheetId="0" hidden="1">'dem5'!$C$12:$C$54</definedName>
    <definedName name="Z_36DBA021_0ECB_11D4_8064_004005726899_.wvu.PrintTitles" localSheetId="0" hidden="1">'dem5'!#REF!</definedName>
    <definedName name="Z_93EBE921_AE91_11D5_8685_004005726899_.wvu.FilterData" localSheetId="0" hidden="1">'dem5'!$C$12:$C$54</definedName>
    <definedName name="Z_93EBE921_AE91_11D5_8685_004005726899_.wvu.PrintTitles" localSheetId="0" hidden="1">'dem5'!#REF!</definedName>
    <definedName name="Z_94DA79C1_0FDE_11D5_9579_000021DAEEA2_.wvu.FilterData" localSheetId="0" hidden="1">'dem5'!$C$12:$C$54</definedName>
    <definedName name="Z_94DA79C1_0FDE_11D5_9579_000021DAEEA2_.wvu.PrintArea" localSheetId="0" hidden="1">'dem5'!$A$1:$L$73</definedName>
    <definedName name="Z_94DA79C1_0FDE_11D5_9579_000021DAEEA2_.wvu.PrintTitles" localSheetId="0" hidden="1">'dem5'!#REF!</definedName>
    <definedName name="Z_C868F8C3_16D7_11D5_A68D_81D6213F5331_.wvu.FilterData" localSheetId="0" hidden="1">'dem5'!$C$12:$C$54</definedName>
    <definedName name="Z_C868F8C3_16D7_11D5_A68D_81D6213F5331_.wvu.PrintTitles" localSheetId="0" hidden="1">'dem5'!#REF!</definedName>
    <definedName name="Z_E5DF37BD_125C_11D5_8DC4_D0F5D88B3549_.wvu.FilterData" localSheetId="0" hidden="1">'dem5'!$C$12:$C$54</definedName>
    <definedName name="Z_E5DF37BD_125C_11D5_8DC4_D0F5D88B3549_.wvu.PrintArea" localSheetId="0" hidden="1">'dem5'!$A$1:$L$73</definedName>
    <definedName name="Z_E5DF37BD_125C_11D5_8DC4_D0F5D88B3549_.wvu.PrintTitles" localSheetId="0" hidden="1">'dem5'!#REF!</definedName>
    <definedName name="Z_F8ADACC1_164E_11D6_B603_000021DAEEA2_.wvu.FilterData" localSheetId="0" hidden="1">'dem5'!$C$12:$C$54</definedName>
    <definedName name="Z_F8ADACC1_164E_11D6_B603_000021DAEEA2_.wvu.PrintTitles" localSheetId="0" hidden="1">'dem5'!#REF!</definedName>
  </definedNames>
  <calcPr fullCalcOnLoad="1"/>
</workbook>
</file>

<file path=xl/sharedStrings.xml><?xml version="1.0" encoding="utf-8"?>
<sst xmlns="http://schemas.openxmlformats.org/spreadsheetml/2006/main" count="106" uniqueCount="56">
  <si>
    <t>DEMAND NO. 5</t>
  </si>
  <si>
    <t>Art and Culture</t>
  </si>
  <si>
    <t>Secretariat- Social Services</t>
  </si>
  <si>
    <t>(a) Education, Sports, Art &amp; Culture</t>
  </si>
  <si>
    <t>Capital Outlay on Education, Sports, Art &amp; Culture</t>
  </si>
  <si>
    <t>Voted</t>
  </si>
  <si>
    <t>Total</t>
  </si>
  <si>
    <t>REVENUE SECTION</t>
  </si>
  <si>
    <t>M.H.</t>
  </si>
  <si>
    <t>Direction &amp; Administration</t>
  </si>
  <si>
    <t>Salaries</t>
  </si>
  <si>
    <t>Travel Expenses</t>
  </si>
  <si>
    <t>Office Expenses</t>
  </si>
  <si>
    <t>Promotion of Art &amp; Culture</t>
  </si>
  <si>
    <t>Establishment</t>
  </si>
  <si>
    <t>60.00.01</t>
  </si>
  <si>
    <t>60.00.11</t>
  </si>
  <si>
    <t>60.00.13</t>
  </si>
  <si>
    <t>60.00.31</t>
  </si>
  <si>
    <t>Grants-in-aid</t>
  </si>
  <si>
    <t>Archaeology</t>
  </si>
  <si>
    <t>State Archaeology</t>
  </si>
  <si>
    <t>State Archives</t>
  </si>
  <si>
    <t>62.00.01</t>
  </si>
  <si>
    <t>Public Libraries</t>
  </si>
  <si>
    <t>State Central and District Libraries</t>
  </si>
  <si>
    <t>63.00.01</t>
  </si>
  <si>
    <t>63.00.11</t>
  </si>
  <si>
    <t>63.00.13</t>
  </si>
  <si>
    <t>63.00.21</t>
  </si>
  <si>
    <t>Culture Department</t>
  </si>
  <si>
    <t>05.00.01</t>
  </si>
  <si>
    <t>05.00.11</t>
  </si>
  <si>
    <t>05.00.13</t>
  </si>
  <si>
    <t>CAPITAL SECTION</t>
  </si>
  <si>
    <t>Capital Outlay on Education, Sports, Art and Culture</t>
  </si>
  <si>
    <t>Other Expenditure</t>
  </si>
  <si>
    <t>Construction</t>
  </si>
  <si>
    <t>II. Details of the estimates and the heads under which this grant will be accounted for:</t>
  </si>
  <si>
    <t>CULTURAL  AFFAIRS AND HERITAGE</t>
  </si>
  <si>
    <t>Secretariat</t>
  </si>
  <si>
    <t>Revenue</t>
  </si>
  <si>
    <t>Capital</t>
  </si>
  <si>
    <t>B - Social Services (a) Education, Sports, Art and Culture</t>
  </si>
  <si>
    <t>B - Capital Account of General Services</t>
  </si>
  <si>
    <t>Deduct Recoveries of Overpayments</t>
  </si>
  <si>
    <t>(h) Others</t>
  </si>
  <si>
    <t>Archives</t>
  </si>
  <si>
    <t>Supplies &amp; Materials</t>
  </si>
  <si>
    <t>I. Estimate of the amount required in the year ending 31st March, 2013 to defray the charges in respect of Cultural Affairs and Heritage</t>
  </si>
  <si>
    <t>60.00.97</t>
  </si>
  <si>
    <t>Prayer Tower</t>
  </si>
  <si>
    <t>Rodhi Ghar at Gangtok</t>
  </si>
  <si>
    <t>60.00.98</t>
  </si>
  <si>
    <t>60.00.99</t>
  </si>
  <si>
    <t>Ramayan Village at Tumin, East Sikkim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</si>
</sst>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#"/>
    <numFmt numFmtId="165" formatCode="0#"/>
    <numFmt numFmtId="166" formatCode="##"/>
    <numFmt numFmtId="167" formatCode="00000#"/>
    <numFmt numFmtId="168" formatCode="00.00#"/>
    <numFmt numFmtId="169" formatCode="00.#00"/>
    <numFmt numFmtId="170" formatCode="00.000"/>
    <numFmt numFmtId="171" formatCode="00.00.0#"/>
    <numFmt numFmtId="172" formatCode="0#.#00"/>
    <numFmt numFmtId="173" formatCode="00.00"/>
    <numFmt numFmtId="174" formatCode="_(* #,##0_);_(* \(#,##0\);_(* &quot;-&quot;??_);_(@_)"/>
    <numFmt numFmtId="175" formatCode="0;[Red]0"/>
  </numFmts>
  <fonts count="24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sz val="10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 applyAlignment="0"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4" fillId="0" borderId="0" xfId="57" applyFont="1" applyFill="1" applyBorder="1" applyAlignment="1" applyProtection="1">
      <alignment horizontal="right"/>
      <protection/>
    </xf>
    <xf numFmtId="0" fontId="4" fillId="0" borderId="0" xfId="57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4" fillId="0" borderId="0" xfId="57" applyFont="1" applyFill="1" applyAlignment="1" applyProtection="1">
      <alignment horizontal="left"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>
      <alignment horizontal="right"/>
      <protection/>
    </xf>
    <xf numFmtId="0" fontId="4" fillId="0" borderId="0" xfId="57" applyFont="1" applyFill="1" applyBorder="1" applyAlignment="1">
      <alignment vertical="top" wrapText="1"/>
      <protection/>
    </xf>
    <xf numFmtId="0" fontId="5" fillId="0" borderId="0" xfId="57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 applyProtection="1">
      <alignment horizontal="left" vertical="top" wrapText="1"/>
      <protection/>
    </xf>
    <xf numFmtId="0" fontId="4" fillId="0" borderId="0" xfId="59" applyFont="1" applyFill="1" applyBorder="1" applyAlignment="1">
      <alignment vertical="top" wrapText="1"/>
      <protection/>
    </xf>
    <xf numFmtId="0" fontId="4" fillId="0" borderId="0" xfId="58" applyFont="1" applyFill="1" applyBorder="1" applyAlignment="1" applyProtection="1">
      <alignment horizontal="left"/>
      <protection/>
    </xf>
    <xf numFmtId="0" fontId="4" fillId="0" borderId="0" xfId="58" applyFont="1" applyFill="1" applyBorder="1" applyAlignment="1" applyProtection="1">
      <alignment horizontal="left" vertical="top" wrapText="1"/>
      <protection/>
    </xf>
    <xf numFmtId="0" fontId="4" fillId="0" borderId="0" xfId="57" applyFont="1" applyFill="1" applyBorder="1" applyAlignment="1" applyProtection="1">
      <alignment horizontal="left"/>
      <protection/>
    </xf>
    <xf numFmtId="166" fontId="4" fillId="0" borderId="0" xfId="57" applyNumberFormat="1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/>
    </xf>
    <xf numFmtId="0" fontId="4" fillId="0" borderId="10" xfId="57" applyFont="1" applyFill="1" applyBorder="1" applyAlignment="1">
      <alignment vertical="top" wrapText="1"/>
      <protection/>
    </xf>
    <xf numFmtId="0" fontId="5" fillId="0" borderId="10" xfId="57" applyFont="1" applyFill="1" applyBorder="1" applyAlignment="1" applyProtection="1">
      <alignment horizontal="left" vertical="top" wrapText="1"/>
      <protection/>
    </xf>
    <xf numFmtId="0" fontId="5" fillId="0" borderId="10" xfId="57" applyFont="1" applyFill="1" applyBorder="1" applyAlignment="1">
      <alignment vertical="top" wrapText="1"/>
      <protection/>
    </xf>
    <xf numFmtId="0" fontId="4" fillId="0" borderId="11" xfId="57" applyFont="1" applyFill="1" applyBorder="1" applyAlignment="1">
      <alignment vertical="top" wrapText="1"/>
      <protection/>
    </xf>
    <xf numFmtId="0" fontId="4" fillId="0" borderId="11" xfId="57" applyFont="1" applyFill="1" applyBorder="1" applyAlignment="1" applyProtection="1">
      <alignment horizontal="left" vertical="top" wrapText="1"/>
      <protection/>
    </xf>
    <xf numFmtId="0" fontId="5" fillId="0" borderId="0" xfId="57" applyFont="1" applyFill="1" applyBorder="1" applyAlignment="1">
      <alignment horizontal="left" vertical="top" wrapText="1"/>
      <protection/>
    </xf>
    <xf numFmtId="0" fontId="4" fillId="0" borderId="0" xfId="57" applyNumberFormat="1" applyFont="1" applyFill="1" applyAlignment="1" applyProtection="1">
      <alignment horizontal="right"/>
      <protection/>
    </xf>
    <xf numFmtId="0" fontId="5" fillId="0" borderId="0" xfId="57" applyFont="1" applyFill="1" applyAlignment="1">
      <alignment horizontal="right"/>
      <protection/>
    </xf>
    <xf numFmtId="0" fontId="5" fillId="0" borderId="0" xfId="57" applyFont="1" applyFill="1" applyBorder="1" applyAlignment="1">
      <alignment horizontal="right" vertical="top" wrapText="1"/>
      <protection/>
    </xf>
    <xf numFmtId="168" fontId="5" fillId="0" borderId="0" xfId="57" applyNumberFormat="1" applyFont="1" applyFill="1" applyBorder="1" applyAlignment="1">
      <alignment horizontal="right" vertical="top" wrapText="1"/>
      <protection/>
    </xf>
    <xf numFmtId="164" fontId="5" fillId="0" borderId="0" xfId="57" applyNumberFormat="1" applyFont="1" applyFill="1" applyBorder="1" applyAlignment="1">
      <alignment horizontal="right" vertical="top" wrapText="1"/>
      <protection/>
    </xf>
    <xf numFmtId="169" fontId="5" fillId="0" borderId="0" xfId="57" applyNumberFormat="1" applyFont="1" applyFill="1" applyBorder="1" applyAlignment="1">
      <alignment horizontal="right" vertical="top" wrapText="1"/>
      <protection/>
    </xf>
    <xf numFmtId="165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10" xfId="57" applyFont="1" applyFill="1" applyBorder="1" applyAlignment="1">
      <alignment horizontal="right" vertical="top" wrapText="1"/>
      <protection/>
    </xf>
    <xf numFmtId="0" fontId="4" fillId="0" borderId="0" xfId="57" applyFont="1" applyFill="1" applyBorder="1" applyAlignment="1">
      <alignment horizontal="right" vertical="top" wrapText="1"/>
      <protection/>
    </xf>
    <xf numFmtId="0" fontId="5" fillId="0" borderId="0" xfId="59" applyFont="1" applyFill="1" applyBorder="1" applyAlignment="1">
      <alignment horizontal="right" vertical="top" wrapText="1"/>
      <protection/>
    </xf>
    <xf numFmtId="165" fontId="4" fillId="0" borderId="0" xfId="59" applyNumberFormat="1" applyFont="1" applyFill="1" applyBorder="1" applyAlignment="1">
      <alignment horizontal="right" vertical="top" wrapText="1"/>
      <protection/>
    </xf>
    <xf numFmtId="172" fontId="5" fillId="0" borderId="0" xfId="59" applyNumberFormat="1" applyFont="1" applyFill="1" applyBorder="1" applyAlignment="1">
      <alignment horizontal="right" vertical="top" wrapText="1"/>
      <protection/>
    </xf>
    <xf numFmtId="0" fontId="4" fillId="0" borderId="0" xfId="59" applyFont="1" applyFill="1" applyBorder="1" applyAlignment="1">
      <alignment horizontal="right" vertical="top" wrapText="1"/>
      <protection/>
    </xf>
    <xf numFmtId="0" fontId="5" fillId="0" borderId="10" xfId="57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Border="1" applyAlignment="1" applyProtection="1">
      <alignment horizontal="right"/>
      <protection/>
    </xf>
    <xf numFmtId="0" fontId="4" fillId="0" borderId="0" xfId="57" applyNumberFormat="1" applyFont="1" applyFill="1" applyAlignment="1">
      <alignment horizontal="right"/>
      <protection/>
    </xf>
    <xf numFmtId="0" fontId="4" fillId="0" borderId="0" xfId="57" applyNumberFormat="1" applyFont="1" applyFill="1" applyBorder="1" applyAlignment="1">
      <alignment horizontal="right"/>
      <protection/>
    </xf>
    <xf numFmtId="0" fontId="4" fillId="0" borderId="11" xfId="57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Border="1" applyAlignment="1" applyProtection="1">
      <alignment horizontal="right"/>
      <protection/>
    </xf>
    <xf numFmtId="0" fontId="4" fillId="0" borderId="0" xfId="59" applyNumberFormat="1" applyFont="1" applyFill="1" applyAlignment="1" applyProtection="1">
      <alignment horizontal="right"/>
      <protection/>
    </xf>
    <xf numFmtId="0" fontId="4" fillId="0" borderId="0" xfId="59" applyNumberFormat="1" applyFont="1" applyFill="1" applyAlignment="1">
      <alignment horizontal="right"/>
      <protection/>
    </xf>
    <xf numFmtId="0" fontId="4" fillId="0" borderId="11" xfId="57" applyFont="1" applyFill="1" applyBorder="1">
      <alignment/>
      <protection/>
    </xf>
    <xf numFmtId="0" fontId="4" fillId="0" borderId="0" xfId="57" applyNumberFormat="1" applyFont="1" applyFill="1">
      <alignment/>
      <protection/>
    </xf>
    <xf numFmtId="0" fontId="4" fillId="0" borderId="0" xfId="57" applyNumberFormat="1" applyFont="1" applyFill="1" applyAlignment="1">
      <alignment horizontal="center"/>
      <protection/>
    </xf>
    <xf numFmtId="0" fontId="5" fillId="0" borderId="0" xfId="57" applyNumberFormat="1" applyFont="1" applyFill="1">
      <alignment/>
      <protection/>
    </xf>
    <xf numFmtId="0" fontId="5" fillId="0" borderId="0" xfId="57" applyNumberFormat="1" applyFont="1" applyFill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right"/>
      <protection/>
    </xf>
    <xf numFmtId="0" fontId="4" fillId="0" borderId="11" xfId="57" applyNumberFormat="1" applyFont="1" applyFill="1" applyBorder="1" applyAlignment="1">
      <alignment horizontal="right"/>
      <protection/>
    </xf>
    <xf numFmtId="0" fontId="4" fillId="0" borderId="0" xfId="42" applyNumberFormat="1" applyFont="1" applyFill="1" applyAlignment="1" applyProtection="1">
      <alignment horizontal="right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0" fontId="4" fillId="0" borderId="0" xfId="59" applyFont="1" applyFill="1" applyAlignment="1">
      <alignment/>
      <protection/>
    </xf>
    <xf numFmtId="0" fontId="5" fillId="0" borderId="0" xfId="57" applyFont="1" applyFill="1" applyBorder="1" applyAlignment="1">
      <alignment horizontal="right"/>
      <protection/>
    </xf>
    <xf numFmtId="0" fontId="5" fillId="0" borderId="0" xfId="57" applyNumberFormat="1" applyFont="1" applyFill="1" applyAlignment="1">
      <alignment horizontal="center"/>
      <protection/>
    </xf>
    <xf numFmtId="43" fontId="4" fillId="0" borderId="0" xfId="42" applyFont="1" applyFill="1" applyAlignment="1" applyProtection="1">
      <alignment horizontal="right" wrapText="1"/>
      <protection/>
    </xf>
    <xf numFmtId="43" fontId="4" fillId="0" borderId="0" xfId="42" applyFont="1" applyFill="1" applyAlignment="1">
      <alignment horizontal="right" wrapText="1"/>
    </xf>
    <xf numFmtId="43" fontId="4" fillId="0" borderId="0" xfId="42" applyFont="1" applyFill="1" applyBorder="1" applyAlignment="1" applyProtection="1">
      <alignment horizontal="right" wrapText="1"/>
      <protection/>
    </xf>
    <xf numFmtId="43" fontId="4" fillId="0" borderId="11" xfId="42" applyFont="1" applyFill="1" applyBorder="1" applyAlignment="1" applyProtection="1">
      <alignment horizontal="right" wrapText="1"/>
      <protection/>
    </xf>
    <xf numFmtId="43" fontId="4" fillId="0" borderId="0" xfId="42" applyFont="1" applyFill="1" applyBorder="1" applyAlignment="1">
      <alignment horizontal="right" wrapText="1"/>
    </xf>
    <xf numFmtId="43" fontId="4" fillId="0" borderId="0" xfId="42" applyFont="1" applyFill="1" applyBorder="1" applyAlignment="1" applyProtection="1">
      <alignment horizontal="right"/>
      <protection/>
    </xf>
    <xf numFmtId="170" fontId="5" fillId="0" borderId="0" xfId="57" applyNumberFormat="1" applyFont="1" applyFill="1" applyBorder="1" applyAlignment="1">
      <alignment horizontal="righ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4" fillId="0" borderId="10" xfId="42" applyNumberFormat="1" applyFont="1" applyFill="1" applyBorder="1" applyAlignment="1" applyProtection="1">
      <alignment horizontal="right" wrapText="1"/>
      <protection/>
    </xf>
    <xf numFmtId="43" fontId="4" fillId="0" borderId="10" xfId="42" applyFont="1" applyFill="1" applyBorder="1" applyAlignment="1" applyProtection="1">
      <alignment horizontal="right" wrapText="1"/>
      <protection/>
    </xf>
    <xf numFmtId="0" fontId="4" fillId="0" borderId="12" xfId="58" applyFont="1" applyFill="1" applyBorder="1" applyAlignment="1" applyProtection="1">
      <alignment vertical="top"/>
      <protection/>
    </xf>
    <xf numFmtId="0" fontId="4" fillId="0" borderId="11" xfId="57" applyFont="1" applyFill="1" applyBorder="1" applyAlignment="1">
      <alignment horizontal="right"/>
      <protection/>
    </xf>
    <xf numFmtId="0" fontId="4" fillId="0" borderId="11" xfId="57" applyFont="1" applyFill="1" applyBorder="1" applyAlignment="1" applyProtection="1">
      <alignment horizontal="left"/>
      <protection/>
    </xf>
    <xf numFmtId="175" fontId="4" fillId="0" borderId="0" xfId="57" applyNumberFormat="1" applyFont="1" applyFill="1" applyBorder="1" applyAlignment="1" applyProtection="1">
      <alignment horizontal="right"/>
      <protection/>
    </xf>
    <xf numFmtId="175" fontId="4" fillId="0" borderId="0" xfId="57" applyNumberFormat="1" applyFont="1" applyFill="1" applyAlignment="1">
      <alignment horizontal="right"/>
      <protection/>
    </xf>
    <xf numFmtId="175" fontId="4" fillId="0" borderId="0" xfId="57" applyNumberFormat="1" applyFont="1" applyFill="1" applyBorder="1" applyAlignment="1">
      <alignment horizontal="right"/>
      <protection/>
    </xf>
    <xf numFmtId="175" fontId="4" fillId="0" borderId="0" xfId="42" applyNumberFormat="1" applyFont="1" applyFill="1" applyBorder="1" applyAlignment="1" applyProtection="1">
      <alignment horizontal="right" wrapText="1"/>
      <protection/>
    </xf>
    <xf numFmtId="175" fontId="4" fillId="0" borderId="0" xfId="59" applyNumberFormat="1" applyFont="1" applyFill="1" applyBorder="1" applyAlignment="1" applyProtection="1">
      <alignment horizontal="right"/>
      <protection/>
    </xf>
    <xf numFmtId="175" fontId="4" fillId="0" borderId="0" xfId="59" applyNumberFormat="1" applyFont="1" applyFill="1" applyAlignment="1">
      <alignment horizontal="right"/>
      <protection/>
    </xf>
    <xf numFmtId="0" fontId="4" fillId="0" borderId="0" xfId="42" applyNumberFormat="1" applyFont="1" applyFill="1" applyAlignment="1" applyProtection="1">
      <alignment horizontal="right"/>
      <protection/>
    </xf>
    <xf numFmtId="0" fontId="4" fillId="0" borderId="0" xfId="0" applyFont="1" applyFill="1" applyBorder="1" applyAlignment="1">
      <alignment vertical="top" wrapText="1"/>
    </xf>
    <xf numFmtId="171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57" applyNumberFormat="1" applyFont="1" applyFill="1" applyAlignment="1" applyProtection="1">
      <alignment horizontal="right" wrapText="1"/>
      <protection/>
    </xf>
    <xf numFmtId="167" fontId="4" fillId="0" borderId="0" xfId="57" applyNumberFormat="1" applyFont="1" applyFill="1" applyBorder="1" applyAlignment="1">
      <alignment horizontal="right" vertical="top" wrapText="1"/>
      <protection/>
    </xf>
    <xf numFmtId="0" fontId="4" fillId="0" borderId="0" xfId="42" applyNumberFormat="1" applyFont="1" applyFill="1" applyAlignment="1">
      <alignment horizontal="right" wrapText="1"/>
    </xf>
    <xf numFmtId="0" fontId="4" fillId="0" borderId="0" xfId="42" applyNumberFormat="1" applyFont="1" applyFill="1" applyAlignment="1">
      <alignment horizontal="right" wrapText="1"/>
    </xf>
    <xf numFmtId="43" fontId="4" fillId="0" borderId="0" xfId="42" applyFont="1" applyFill="1" applyAlignment="1">
      <alignment horizontal="right" wrapText="1"/>
    </xf>
    <xf numFmtId="0" fontId="4" fillId="0" borderId="11" xfId="57" applyNumberFormat="1" applyFont="1" applyFill="1" applyBorder="1" applyAlignment="1" applyProtection="1">
      <alignment horizontal="right" wrapText="1"/>
      <protection/>
    </xf>
    <xf numFmtId="43" fontId="4" fillId="0" borderId="0" xfId="42" applyFont="1" applyFill="1" applyAlignment="1" applyProtection="1">
      <alignment horizontal="right" wrapText="1"/>
      <protection/>
    </xf>
    <xf numFmtId="0" fontId="4" fillId="0" borderId="0" xfId="42" applyNumberFormat="1" applyFont="1" applyFill="1" applyBorder="1" applyAlignment="1" applyProtection="1">
      <alignment horizontal="right" wrapText="1"/>
      <protection/>
    </xf>
    <xf numFmtId="49" fontId="4" fillId="0" borderId="0" xfId="59" applyNumberFormat="1" applyFont="1" applyFill="1" applyBorder="1" applyAlignment="1">
      <alignment horizontal="right" vertical="top" wrapText="1"/>
      <protection/>
    </xf>
    <xf numFmtId="171" fontId="4" fillId="0" borderId="11" xfId="57" applyNumberFormat="1" applyFont="1" applyFill="1" applyBorder="1" applyAlignment="1">
      <alignment horizontal="right" vertical="top" wrapText="1"/>
      <protection/>
    </xf>
    <xf numFmtId="0" fontId="4" fillId="0" borderId="11" xfId="42" applyNumberFormat="1" applyFont="1" applyFill="1" applyBorder="1" applyAlignment="1" applyProtection="1">
      <alignment horizontal="right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0" xfId="57" applyFont="1" applyFill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udget for 03-04" xfId="57"/>
    <cellStyle name="Normal_budgetDocNIC02-03" xfId="58"/>
    <cellStyle name="Normal_DEMAND1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em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em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udget%202004-05_2.6.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em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"/>
      <sheetName val="DEMAND1"/>
      <sheetName val="Sheet1"/>
      <sheetName val="Sheet2"/>
      <sheetName val="Sheet3"/>
      <sheetName val="#REF"/>
      <sheetName val="dem9"/>
      <sheetName val="d"/>
      <sheetName val="de"/>
      <sheetName val="dem"/>
      <sheetName val="dem20"/>
      <sheetName val="dem31"/>
      <sheetName val="dem381"/>
      <sheetName val="dem38"/>
      <sheetName val="dem41"/>
      <sheetName val="dem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AND2"/>
      <sheetName val="Sheet1"/>
      <sheetName val="Sheet2"/>
      <sheetName val="Sheet3"/>
      <sheetName val="dem2"/>
      <sheetName val="#REF"/>
      <sheetName val="dem1"/>
      <sheetName val="dem21"/>
      <sheetName val="dem15"/>
      <sheetName val="dem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XP-MEMO"/>
      <sheetName val="Total1"/>
      <sheetName val="SUMMARY-Pre"/>
      <sheetName val="SUMMARY"/>
      <sheetName val="Contents"/>
      <sheetName val="Deficit"/>
      <sheetName val="RECEIPT"/>
      <sheetName val="AFS-DIS"/>
      <sheetName val="total"/>
      <sheetName val="AFS-RCT"/>
      <sheetName val="Sheet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90"/>
  <sheetViews>
    <sheetView tabSelected="1" view="pageBreakPreview" zoomScaleSheetLayoutView="100" zoomScalePageLayoutView="0" workbookViewId="0" topLeftCell="A1">
      <selection activeCell="AB55" sqref="AB55:AG69"/>
    </sheetView>
  </sheetViews>
  <sheetFormatPr defaultColWidth="12.421875" defaultRowHeight="12.75"/>
  <cols>
    <col min="1" max="1" width="6.421875" style="5" customWidth="1"/>
    <col min="2" max="2" width="8.140625" style="7" customWidth="1"/>
    <col min="3" max="3" width="34.57421875" style="5" customWidth="1"/>
    <col min="4" max="4" width="8.57421875" style="45" customWidth="1"/>
    <col min="5" max="5" width="9.421875" style="45" customWidth="1"/>
    <col min="6" max="6" width="8.421875" style="2" customWidth="1"/>
    <col min="7" max="7" width="8.57421875" style="2" customWidth="1"/>
    <col min="8" max="8" width="8.57421875" style="45" customWidth="1"/>
    <col min="9" max="9" width="8.421875" style="45" customWidth="1"/>
    <col min="10" max="10" width="8.57421875" style="45" customWidth="1"/>
    <col min="11" max="11" width="9.140625" style="2" customWidth="1"/>
    <col min="12" max="12" width="8.421875" style="45" customWidth="1"/>
    <col min="13" max="32" width="5.7109375" style="2" customWidth="1"/>
    <col min="33" max="16384" width="12.421875" style="2" customWidth="1"/>
  </cols>
  <sheetData>
    <row r="1" spans="1:12" ht="13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ht="13.5" customHeight="1">
      <c r="A2" s="91" t="s">
        <v>39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:12" ht="13.5" customHeight="1">
      <c r="A3" s="3"/>
      <c r="B3" s="24"/>
      <c r="C3" s="3"/>
      <c r="D3" s="56"/>
      <c r="E3" s="56"/>
      <c r="F3" s="3"/>
      <c r="G3" s="3"/>
      <c r="H3" s="56"/>
      <c r="I3" s="56"/>
      <c r="J3" s="56"/>
      <c r="K3" s="3"/>
      <c r="L3" s="56"/>
    </row>
    <row r="4" spans="4:6" ht="13.5" customHeight="1">
      <c r="D4" s="38" t="s">
        <v>43</v>
      </c>
      <c r="E4" s="56">
        <v>2205</v>
      </c>
      <c r="F4" s="2" t="s">
        <v>1</v>
      </c>
    </row>
    <row r="5" spans="4:6" ht="13.5" customHeight="1">
      <c r="D5" s="38" t="s">
        <v>46</v>
      </c>
      <c r="E5" s="56">
        <v>2251</v>
      </c>
      <c r="F5" s="4" t="s">
        <v>2</v>
      </c>
    </row>
    <row r="6" spans="3:4" ht="13.5" customHeight="1">
      <c r="C6" s="1"/>
      <c r="D6" s="23" t="s">
        <v>44</v>
      </c>
    </row>
    <row r="7" spans="3:6" ht="13.5" customHeight="1">
      <c r="C7" s="1"/>
      <c r="D7" s="23" t="s">
        <v>3</v>
      </c>
      <c r="E7" s="48">
        <v>4202</v>
      </c>
      <c r="F7" s="4" t="s">
        <v>4</v>
      </c>
    </row>
    <row r="8" spans="1:11" ht="13.5" customHeight="1">
      <c r="A8" s="12" t="s">
        <v>49</v>
      </c>
      <c r="E8" s="46"/>
      <c r="F8" s="45"/>
      <c r="G8" s="45"/>
      <c r="K8" s="45"/>
    </row>
    <row r="9" spans="1:11" ht="13.5" customHeight="1">
      <c r="A9" s="13"/>
      <c r="D9" s="47"/>
      <c r="E9" s="48" t="s">
        <v>41</v>
      </c>
      <c r="F9" s="48" t="s">
        <v>42</v>
      </c>
      <c r="G9" s="48" t="s">
        <v>6</v>
      </c>
      <c r="H9" s="38"/>
      <c r="K9" s="45"/>
    </row>
    <row r="10" spans="1:11" ht="12.75">
      <c r="A10" s="13"/>
      <c r="D10" s="49" t="s">
        <v>5</v>
      </c>
      <c r="E10" s="48" t="e">
        <f>L48</f>
        <v>#REF!</v>
      </c>
      <c r="F10" s="48">
        <f>L62</f>
        <v>41500</v>
      </c>
      <c r="G10" s="48" t="e">
        <f>F10+E10</f>
        <v>#REF!</v>
      </c>
      <c r="H10" s="38"/>
      <c r="K10" s="45"/>
    </row>
    <row r="11" spans="1:11" ht="12.75">
      <c r="A11" s="12" t="s">
        <v>38</v>
      </c>
      <c r="C11" s="14"/>
      <c r="F11" s="45"/>
      <c r="G11" s="45"/>
      <c r="K11" s="45"/>
    </row>
    <row r="12" spans="1:12" ht="12.75">
      <c r="A12" s="8" t="s">
        <v>6</v>
      </c>
      <c r="B12" s="26">
        <v>0.001</v>
      </c>
      <c r="C12" s="9" t="s">
        <v>9</v>
      </c>
      <c r="D12" s="65" t="e">
        <f>#REF!</f>
        <v>#REF!</v>
      </c>
      <c r="E12" s="65" t="e">
        <f>#REF!</f>
        <v>#REF!</v>
      </c>
      <c r="F12" s="65" t="e">
        <f>#REF!</f>
        <v>#REF!</v>
      </c>
      <c r="G12" s="65" t="e">
        <f>#REF!</f>
        <v>#REF!</v>
      </c>
      <c r="H12" s="65" t="e">
        <f>#REF!</f>
        <v>#REF!</v>
      </c>
      <c r="I12" s="65" t="e">
        <f>#REF!</f>
        <v>#REF!</v>
      </c>
      <c r="J12" s="65" t="e">
        <f>#REF!</f>
        <v>#REF!</v>
      </c>
      <c r="K12" s="65" t="e">
        <f>#REF!</f>
        <v>#REF!</v>
      </c>
      <c r="L12" s="65" t="e">
        <f>#REF!</f>
        <v>#REF!</v>
      </c>
    </row>
    <row r="13" spans="1:12" ht="12.75">
      <c r="A13" s="8"/>
      <c r="B13" s="27"/>
      <c r="C13" s="9"/>
      <c r="D13" s="37"/>
      <c r="E13" s="37"/>
      <c r="F13" s="37"/>
      <c r="G13" s="37"/>
      <c r="H13" s="70"/>
      <c r="I13" s="70"/>
      <c r="J13" s="37"/>
      <c r="K13" s="37"/>
      <c r="L13" s="37"/>
    </row>
    <row r="14" spans="1:12" ht="12.75">
      <c r="A14" s="8"/>
      <c r="B14" s="26">
        <v>0.102</v>
      </c>
      <c r="C14" s="9" t="s">
        <v>13</v>
      </c>
      <c r="D14" s="23"/>
      <c r="E14" s="23"/>
      <c r="F14" s="38"/>
      <c r="G14" s="38"/>
      <c r="H14" s="71"/>
      <c r="I14" s="71"/>
      <c r="J14" s="38"/>
      <c r="K14" s="38"/>
      <c r="L14" s="38"/>
    </row>
    <row r="15" spans="1:12" ht="12.75">
      <c r="A15" s="8"/>
      <c r="B15" s="15">
        <v>60</v>
      </c>
      <c r="C15" s="6" t="s">
        <v>14</v>
      </c>
      <c r="D15" s="23"/>
      <c r="E15" s="23"/>
      <c r="F15" s="38"/>
      <c r="G15" s="38"/>
      <c r="H15" s="71"/>
      <c r="I15" s="71"/>
      <c r="J15" s="38"/>
      <c r="K15" s="38"/>
      <c r="L15" s="38"/>
    </row>
    <row r="16" spans="1:12" ht="12.75">
      <c r="A16" s="8"/>
      <c r="B16" s="80" t="s">
        <v>15</v>
      </c>
      <c r="C16" s="8" t="s">
        <v>10</v>
      </c>
      <c r="D16" s="51">
        <v>22967</v>
      </c>
      <c r="E16" s="51">
        <v>1339</v>
      </c>
      <c r="F16" s="81">
        <v>11400</v>
      </c>
      <c r="G16" s="79">
        <v>1501</v>
      </c>
      <c r="H16" s="81">
        <v>13400</v>
      </c>
      <c r="I16" s="51">
        <f>1501-18</f>
        <v>1483</v>
      </c>
      <c r="J16" s="82">
        <v>10788</v>
      </c>
      <c r="K16" s="79">
        <v>1651</v>
      </c>
      <c r="L16" s="51">
        <f>SUM(J16:K16)</f>
        <v>12439</v>
      </c>
    </row>
    <row r="17" spans="1:12" ht="12.75">
      <c r="A17" s="8"/>
      <c r="B17" s="80" t="s">
        <v>16</v>
      </c>
      <c r="C17" s="6" t="s">
        <v>11</v>
      </c>
      <c r="D17" s="51">
        <v>167</v>
      </c>
      <c r="E17" s="51">
        <v>27</v>
      </c>
      <c r="F17" s="81">
        <v>10</v>
      </c>
      <c r="G17" s="79">
        <v>27</v>
      </c>
      <c r="H17" s="81">
        <v>10</v>
      </c>
      <c r="I17" s="51">
        <v>27</v>
      </c>
      <c r="J17" s="83">
        <v>0</v>
      </c>
      <c r="K17" s="57">
        <v>0</v>
      </c>
      <c r="L17" s="57">
        <f>SUM(J17:K17)</f>
        <v>0</v>
      </c>
    </row>
    <row r="18" spans="1:12" ht="12.75">
      <c r="A18" s="8"/>
      <c r="B18" s="80" t="s">
        <v>17</v>
      </c>
      <c r="C18" s="6" t="s">
        <v>12</v>
      </c>
      <c r="D18" s="51">
        <v>500</v>
      </c>
      <c r="E18" s="57">
        <v>0</v>
      </c>
      <c r="F18" s="81">
        <v>36</v>
      </c>
      <c r="G18" s="57">
        <v>0</v>
      </c>
      <c r="H18" s="81">
        <v>1936</v>
      </c>
      <c r="I18" s="57">
        <v>0</v>
      </c>
      <c r="J18" s="82">
        <v>2518</v>
      </c>
      <c r="K18" s="57">
        <v>0</v>
      </c>
      <c r="L18" s="51">
        <f>SUM(J18:K18)</f>
        <v>2518</v>
      </c>
    </row>
    <row r="19" spans="1:12" ht="12.75">
      <c r="A19" s="8"/>
      <c r="B19" s="80" t="s">
        <v>18</v>
      </c>
      <c r="C19" s="6" t="s">
        <v>19</v>
      </c>
      <c r="D19" s="57">
        <v>0</v>
      </c>
      <c r="E19" s="51">
        <v>27000</v>
      </c>
      <c r="F19" s="58">
        <v>0</v>
      </c>
      <c r="G19" s="79">
        <v>7500</v>
      </c>
      <c r="H19" s="58">
        <v>0</v>
      </c>
      <c r="I19" s="51">
        <v>7500</v>
      </c>
      <c r="J19" s="83">
        <v>0</v>
      </c>
      <c r="K19" s="79">
        <v>2750</v>
      </c>
      <c r="L19" s="51">
        <f>SUM(J19:K19)</f>
        <v>2750</v>
      </c>
    </row>
    <row r="20" spans="1:28" ht="13.5" customHeight="1">
      <c r="A20" s="8" t="s">
        <v>6</v>
      </c>
      <c r="B20" s="15">
        <v>61</v>
      </c>
      <c r="C20" s="6" t="s">
        <v>21</v>
      </c>
      <c r="D20" s="65" t="e">
        <f>SUM(#REF!)</f>
        <v>#REF!</v>
      </c>
      <c r="E20" s="66" t="e">
        <f>SUM(#REF!)</f>
        <v>#REF!</v>
      </c>
      <c r="F20" s="65" t="e">
        <f>SUM(#REF!)</f>
        <v>#REF!</v>
      </c>
      <c r="G20" s="66" t="e">
        <f>SUM(#REF!)</f>
        <v>#REF!</v>
      </c>
      <c r="H20" s="65" t="e">
        <f>SUM(#REF!)</f>
        <v>#REF!</v>
      </c>
      <c r="I20" s="66" t="e">
        <f>SUM(#REF!)</f>
        <v>#REF!</v>
      </c>
      <c r="J20" s="66" t="e">
        <f>SUM(#REF!)</f>
        <v>#REF!</v>
      </c>
      <c r="K20" s="66" t="e">
        <f>SUM(#REF!)</f>
        <v>#REF!</v>
      </c>
      <c r="L20" s="66" t="e">
        <f>SUM(#REF!)</f>
        <v>#REF!</v>
      </c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</row>
    <row r="21" spans="1:28" ht="13.5" customHeight="1">
      <c r="A21" s="8" t="s">
        <v>6</v>
      </c>
      <c r="B21" s="26">
        <v>0.103</v>
      </c>
      <c r="C21" s="9" t="s">
        <v>20</v>
      </c>
      <c r="D21" s="65" t="e">
        <f aca="true" t="shared" si="0" ref="D21:L21">D20</f>
        <v>#REF!</v>
      </c>
      <c r="E21" s="66" t="e">
        <f t="shared" si="0"/>
        <v>#REF!</v>
      </c>
      <c r="F21" s="65" t="e">
        <f>F20</f>
        <v>#REF!</v>
      </c>
      <c r="G21" s="66" t="e">
        <f>G20</f>
        <v>#REF!</v>
      </c>
      <c r="H21" s="65" t="e">
        <f t="shared" si="0"/>
        <v>#REF!</v>
      </c>
      <c r="I21" s="66" t="e">
        <f t="shared" si="0"/>
        <v>#REF!</v>
      </c>
      <c r="J21" s="66" t="e">
        <f t="shared" si="0"/>
        <v>#REF!</v>
      </c>
      <c r="K21" s="66" t="e">
        <f t="shared" si="0"/>
        <v>#REF!</v>
      </c>
      <c r="L21" s="66" t="e">
        <f t="shared" si="0"/>
        <v>#REF!</v>
      </c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</row>
    <row r="22" spans="1:28" ht="12.75">
      <c r="A22" s="8"/>
      <c r="B22" s="25"/>
      <c r="C22" s="9"/>
      <c r="D22" s="37"/>
      <c r="E22" s="37"/>
      <c r="F22" s="37"/>
      <c r="G22" s="37"/>
      <c r="H22" s="70"/>
      <c r="I22" s="70"/>
      <c r="J22" s="37"/>
      <c r="K22" s="37"/>
      <c r="L22" s="37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</row>
    <row r="23" spans="1:28" ht="13.5" customHeight="1">
      <c r="A23" s="8"/>
      <c r="B23" s="26">
        <v>0.104</v>
      </c>
      <c r="C23" s="9" t="s">
        <v>47</v>
      </c>
      <c r="D23" s="23"/>
      <c r="E23" s="23"/>
      <c r="F23" s="38"/>
      <c r="G23" s="38"/>
      <c r="H23" s="71"/>
      <c r="I23" s="71"/>
      <c r="J23" s="38"/>
      <c r="K23" s="38"/>
      <c r="L23" s="38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</row>
    <row r="24" spans="1:28" ht="13.5" customHeight="1">
      <c r="A24" s="8"/>
      <c r="B24" s="15">
        <v>62</v>
      </c>
      <c r="C24" s="6" t="s">
        <v>22</v>
      </c>
      <c r="D24" s="23"/>
      <c r="E24" s="23"/>
      <c r="F24" s="38"/>
      <c r="G24" s="38"/>
      <c r="H24" s="71"/>
      <c r="I24" s="71"/>
      <c r="J24" s="38"/>
      <c r="K24" s="38"/>
      <c r="L24" s="38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</row>
    <row r="25" spans="1:28" ht="13.5" customHeight="1">
      <c r="A25" s="8"/>
      <c r="B25" s="78" t="s">
        <v>23</v>
      </c>
      <c r="C25" s="6" t="s">
        <v>10</v>
      </c>
      <c r="D25" s="57">
        <v>0</v>
      </c>
      <c r="E25" s="51">
        <v>2906</v>
      </c>
      <c r="F25" s="57">
        <v>0</v>
      </c>
      <c r="G25" s="79">
        <v>3473</v>
      </c>
      <c r="H25" s="57">
        <v>0</v>
      </c>
      <c r="I25" s="51">
        <f>3473-1029</f>
        <v>2444</v>
      </c>
      <c r="J25" s="85">
        <v>0</v>
      </c>
      <c r="K25" s="79">
        <v>2764</v>
      </c>
      <c r="L25" s="51">
        <f>SUM(J25:K25)</f>
        <v>2764</v>
      </c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3.5" customHeight="1">
      <c r="A26" s="8" t="s">
        <v>6</v>
      </c>
      <c r="B26" s="15">
        <v>62</v>
      </c>
      <c r="C26" s="6" t="s">
        <v>22</v>
      </c>
      <c r="D26" s="66">
        <f aca="true" t="shared" si="1" ref="D26:L26">SUM(D24:D25)</f>
        <v>0</v>
      </c>
      <c r="E26" s="65">
        <f t="shared" si="1"/>
        <v>2906</v>
      </c>
      <c r="F26" s="66">
        <f t="shared" si="1"/>
        <v>0</v>
      </c>
      <c r="G26" s="65">
        <f t="shared" si="1"/>
        <v>3473</v>
      </c>
      <c r="H26" s="66">
        <f t="shared" si="1"/>
        <v>0</v>
      </c>
      <c r="I26" s="65">
        <f t="shared" si="1"/>
        <v>2444</v>
      </c>
      <c r="J26" s="66">
        <f t="shared" si="1"/>
        <v>0</v>
      </c>
      <c r="K26" s="65">
        <f t="shared" si="1"/>
        <v>2764</v>
      </c>
      <c r="L26" s="65">
        <f t="shared" si="1"/>
        <v>2764</v>
      </c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3.5" customHeight="1">
      <c r="A27" s="8" t="s">
        <v>6</v>
      </c>
      <c r="B27" s="26">
        <v>0.104</v>
      </c>
      <c r="C27" s="9" t="s">
        <v>47</v>
      </c>
      <c r="D27" s="66">
        <f aca="true" t="shared" si="2" ref="D27:L27">D26</f>
        <v>0</v>
      </c>
      <c r="E27" s="65">
        <f t="shared" si="2"/>
        <v>2906</v>
      </c>
      <c r="F27" s="66">
        <f>F26</f>
        <v>0</v>
      </c>
      <c r="G27" s="65">
        <f>G26</f>
        <v>3473</v>
      </c>
      <c r="H27" s="66">
        <f t="shared" si="2"/>
        <v>0</v>
      </c>
      <c r="I27" s="65">
        <f t="shared" si="2"/>
        <v>2444</v>
      </c>
      <c r="J27" s="66">
        <f t="shared" si="2"/>
        <v>0</v>
      </c>
      <c r="K27" s="65">
        <f t="shared" si="2"/>
        <v>2764</v>
      </c>
      <c r="L27" s="65">
        <f t="shared" si="2"/>
        <v>2764</v>
      </c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8"/>
      <c r="B28" s="25"/>
      <c r="C28" s="9"/>
      <c r="D28" s="37"/>
      <c r="E28" s="37"/>
      <c r="F28" s="37"/>
      <c r="G28" s="37"/>
      <c r="H28" s="70"/>
      <c r="I28" s="70"/>
      <c r="J28" s="37"/>
      <c r="K28" s="37"/>
      <c r="L28" s="37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8"/>
      <c r="B29" s="26">
        <v>0.105</v>
      </c>
      <c r="C29" s="9" t="s">
        <v>24</v>
      </c>
      <c r="D29" s="37"/>
      <c r="E29" s="37"/>
      <c r="F29" s="39"/>
      <c r="G29" s="39"/>
      <c r="H29" s="72"/>
      <c r="I29" s="72"/>
      <c r="J29" s="39"/>
      <c r="K29" s="39"/>
      <c r="L29" s="39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8"/>
      <c r="B30" s="15">
        <v>63</v>
      </c>
      <c r="C30" s="6" t="s">
        <v>25</v>
      </c>
      <c r="D30" s="37"/>
      <c r="E30" s="37"/>
      <c r="F30" s="39"/>
      <c r="G30" s="39"/>
      <c r="H30" s="72"/>
      <c r="I30" s="72"/>
      <c r="J30" s="39"/>
      <c r="K30" s="39"/>
      <c r="L30" s="39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20"/>
      <c r="B31" s="88" t="s">
        <v>26</v>
      </c>
      <c r="C31" s="21" t="s">
        <v>10</v>
      </c>
      <c r="D31" s="52">
        <v>73</v>
      </c>
      <c r="E31" s="52">
        <v>4184</v>
      </c>
      <c r="F31" s="52">
        <v>77</v>
      </c>
      <c r="G31" s="84">
        <v>4908</v>
      </c>
      <c r="H31" s="52">
        <v>318</v>
      </c>
      <c r="I31" s="52">
        <v>4908</v>
      </c>
      <c r="J31" s="89">
        <v>494</v>
      </c>
      <c r="K31" s="84">
        <v>5767</v>
      </c>
      <c r="L31" s="52">
        <f>SUM(J31:K31)</f>
        <v>6261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8"/>
      <c r="B32" s="80" t="s">
        <v>27</v>
      </c>
      <c r="C32" s="6" t="s">
        <v>11</v>
      </c>
      <c r="D32" s="53">
        <v>51</v>
      </c>
      <c r="E32" s="53">
        <v>27</v>
      </c>
      <c r="F32" s="53">
        <v>1</v>
      </c>
      <c r="G32" s="79">
        <v>27</v>
      </c>
      <c r="H32" s="53">
        <v>1</v>
      </c>
      <c r="I32" s="53">
        <v>27</v>
      </c>
      <c r="J32" s="59">
        <v>0</v>
      </c>
      <c r="K32" s="57">
        <v>0</v>
      </c>
      <c r="L32" s="59">
        <f>SUM(J32:K32)</f>
        <v>0</v>
      </c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8"/>
      <c r="B33" s="80" t="s">
        <v>28</v>
      </c>
      <c r="C33" s="6" t="s">
        <v>12</v>
      </c>
      <c r="D33" s="53">
        <v>700</v>
      </c>
      <c r="E33" s="59">
        <v>0</v>
      </c>
      <c r="F33" s="53">
        <v>85</v>
      </c>
      <c r="G33" s="59">
        <v>0</v>
      </c>
      <c r="H33" s="53">
        <v>85</v>
      </c>
      <c r="I33" s="59">
        <v>0</v>
      </c>
      <c r="J33" s="59">
        <v>0</v>
      </c>
      <c r="K33" s="59">
        <v>0</v>
      </c>
      <c r="L33" s="59">
        <f>SUM(J33:K33)</f>
        <v>0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8"/>
      <c r="B34" s="80" t="s">
        <v>29</v>
      </c>
      <c r="C34" s="6" t="s">
        <v>48</v>
      </c>
      <c r="D34" s="53">
        <v>99</v>
      </c>
      <c r="E34" s="59">
        <v>0</v>
      </c>
      <c r="F34" s="53">
        <v>1</v>
      </c>
      <c r="G34" s="59">
        <v>0</v>
      </c>
      <c r="H34" s="53">
        <v>1</v>
      </c>
      <c r="I34" s="59">
        <v>0</v>
      </c>
      <c r="J34" s="59">
        <v>0</v>
      </c>
      <c r="K34" s="59">
        <v>0</v>
      </c>
      <c r="L34" s="59">
        <f>SUM(J34:K34)</f>
        <v>0</v>
      </c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8" t="s">
        <v>6</v>
      </c>
      <c r="B35" s="15">
        <v>63</v>
      </c>
      <c r="C35" s="6" t="s">
        <v>25</v>
      </c>
      <c r="D35" s="65">
        <f aca="true" t="shared" si="3" ref="D35:L35">SUM(D31:D34)</f>
        <v>923</v>
      </c>
      <c r="E35" s="65">
        <f t="shared" si="3"/>
        <v>4211</v>
      </c>
      <c r="F35" s="65">
        <f t="shared" si="3"/>
        <v>164</v>
      </c>
      <c r="G35" s="65">
        <f t="shared" si="3"/>
        <v>4935</v>
      </c>
      <c r="H35" s="65">
        <f t="shared" si="3"/>
        <v>405</v>
      </c>
      <c r="I35" s="65">
        <f t="shared" si="3"/>
        <v>4935</v>
      </c>
      <c r="J35" s="65">
        <f t="shared" si="3"/>
        <v>494</v>
      </c>
      <c r="K35" s="65">
        <f t="shared" si="3"/>
        <v>5767</v>
      </c>
      <c r="L35" s="65">
        <f t="shared" si="3"/>
        <v>6261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  <row r="36" spans="1:28" ht="12.75">
      <c r="A36" s="8" t="s">
        <v>6</v>
      </c>
      <c r="B36" s="26">
        <v>0.105</v>
      </c>
      <c r="C36" s="9" t="s">
        <v>24</v>
      </c>
      <c r="D36" s="65">
        <f aca="true" t="shared" si="4" ref="D36:L36">D35</f>
        <v>923</v>
      </c>
      <c r="E36" s="65">
        <f t="shared" si="4"/>
        <v>4211</v>
      </c>
      <c r="F36" s="65">
        <f>F35</f>
        <v>164</v>
      </c>
      <c r="G36" s="65">
        <f>G35</f>
        <v>4935</v>
      </c>
      <c r="H36" s="65">
        <f t="shared" si="4"/>
        <v>405</v>
      </c>
      <c r="I36" s="65">
        <f t="shared" si="4"/>
        <v>4935</v>
      </c>
      <c r="J36" s="65">
        <f t="shared" si="4"/>
        <v>494</v>
      </c>
      <c r="K36" s="65">
        <f t="shared" si="4"/>
        <v>5767</v>
      </c>
      <c r="L36" s="65">
        <f t="shared" si="4"/>
        <v>6261</v>
      </c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</row>
    <row r="37" spans="1:28" ht="12.75">
      <c r="A37" s="8" t="s">
        <v>6</v>
      </c>
      <c r="B37" s="25">
        <v>2205</v>
      </c>
      <c r="C37" s="9" t="s">
        <v>1</v>
      </c>
      <c r="D37" s="65" t="e">
        <f>D36+D27+D21+#REF!+D12</f>
        <v>#REF!</v>
      </c>
      <c r="E37" s="65" t="e">
        <f>E36+E27+E21+#REF!+E12</f>
        <v>#REF!</v>
      </c>
      <c r="F37" s="65" t="e">
        <f>F36+F27+F21+#REF!+F12</f>
        <v>#REF!</v>
      </c>
      <c r="G37" s="65" t="e">
        <f>G36+G27+G21+#REF!+G12</f>
        <v>#REF!</v>
      </c>
      <c r="H37" s="65" t="e">
        <f>H36+H27+H21+#REF!+H12</f>
        <v>#REF!</v>
      </c>
      <c r="I37" s="65" t="e">
        <f>I36+I27+I21+#REF!+I12</f>
        <v>#REF!</v>
      </c>
      <c r="J37" s="65" t="e">
        <f>J36+J27+J21+#REF!+J12</f>
        <v>#REF!</v>
      </c>
      <c r="K37" s="65" t="e">
        <f>K36+K27+K21+#REF!+K12</f>
        <v>#REF!</v>
      </c>
      <c r="L37" s="65" t="e">
        <f>L36+L27+L21+#REF!+L12</f>
        <v>#REF!</v>
      </c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12" ht="12.75">
      <c r="A38" s="8"/>
      <c r="B38" s="25"/>
      <c r="C38" s="6"/>
      <c r="D38" s="37"/>
      <c r="E38" s="37"/>
      <c r="F38" s="37"/>
      <c r="G38" s="37"/>
      <c r="H38" s="70"/>
      <c r="I38" s="70"/>
      <c r="J38" s="37"/>
      <c r="K38" s="37"/>
      <c r="L38" s="37"/>
    </row>
    <row r="39" spans="1:12" ht="12.75">
      <c r="A39" s="8" t="s">
        <v>8</v>
      </c>
      <c r="B39" s="25">
        <v>2251</v>
      </c>
      <c r="C39" s="9" t="s">
        <v>2</v>
      </c>
      <c r="D39" s="37"/>
      <c r="E39" s="37"/>
      <c r="F39" s="37"/>
      <c r="G39" s="37"/>
      <c r="H39" s="70"/>
      <c r="I39" s="70"/>
      <c r="J39" s="37"/>
      <c r="K39" s="37"/>
      <c r="L39" s="37"/>
    </row>
    <row r="40" spans="1:12" ht="12.75">
      <c r="A40" s="8"/>
      <c r="B40" s="28">
        <v>0.09</v>
      </c>
      <c r="C40" s="9" t="s">
        <v>40</v>
      </c>
      <c r="D40" s="37"/>
      <c r="E40" s="37"/>
      <c r="F40" s="37"/>
      <c r="G40" s="37"/>
      <c r="H40" s="70"/>
      <c r="I40" s="70"/>
      <c r="J40" s="37"/>
      <c r="K40" s="37"/>
      <c r="L40" s="37"/>
    </row>
    <row r="41" spans="1:12" ht="12.75">
      <c r="A41" s="8"/>
      <c r="B41" s="29">
        <v>5</v>
      </c>
      <c r="C41" s="6" t="s">
        <v>30</v>
      </c>
      <c r="D41" s="23"/>
      <c r="E41" s="23"/>
      <c r="F41" s="38"/>
      <c r="G41" s="38"/>
      <c r="H41" s="71"/>
      <c r="I41" s="71"/>
      <c r="J41" s="38"/>
      <c r="K41" s="38"/>
      <c r="L41" s="38"/>
    </row>
    <row r="42" spans="1:12" ht="12.75">
      <c r="A42" s="8"/>
      <c r="B42" s="80" t="s">
        <v>31</v>
      </c>
      <c r="C42" s="6" t="s">
        <v>10</v>
      </c>
      <c r="D42" s="57">
        <v>0</v>
      </c>
      <c r="E42" s="51">
        <v>1860</v>
      </c>
      <c r="F42" s="57">
        <v>0</v>
      </c>
      <c r="G42" s="79">
        <v>2074</v>
      </c>
      <c r="H42" s="57">
        <v>0</v>
      </c>
      <c r="I42" s="51">
        <f>2074-8</f>
        <v>2066</v>
      </c>
      <c r="J42" s="57">
        <v>0</v>
      </c>
      <c r="K42" s="79">
        <v>2282</v>
      </c>
      <c r="L42" s="51">
        <f>SUM(J42:K42)</f>
        <v>2282</v>
      </c>
    </row>
    <row r="43" spans="1:12" ht="12.75">
      <c r="A43" s="8"/>
      <c r="B43" s="80" t="s">
        <v>32</v>
      </c>
      <c r="C43" s="6" t="s">
        <v>11</v>
      </c>
      <c r="D43" s="57">
        <v>0</v>
      </c>
      <c r="E43" s="51">
        <v>79</v>
      </c>
      <c r="F43" s="57">
        <v>0</v>
      </c>
      <c r="G43" s="79">
        <v>81</v>
      </c>
      <c r="H43" s="57">
        <v>0</v>
      </c>
      <c r="I43" s="51">
        <v>81</v>
      </c>
      <c r="J43" s="57">
        <v>0</v>
      </c>
      <c r="K43" s="79">
        <v>88</v>
      </c>
      <c r="L43" s="51">
        <f>SUM(J43:K43)</f>
        <v>88</v>
      </c>
    </row>
    <row r="44" spans="1:12" ht="12.75">
      <c r="A44" s="8"/>
      <c r="B44" s="80" t="s">
        <v>33</v>
      </c>
      <c r="C44" s="6" t="s">
        <v>12</v>
      </c>
      <c r="D44" s="57">
        <v>0</v>
      </c>
      <c r="E44" s="51">
        <v>108</v>
      </c>
      <c r="F44" s="57">
        <v>0</v>
      </c>
      <c r="G44" s="79">
        <v>120</v>
      </c>
      <c r="H44" s="57">
        <v>0</v>
      </c>
      <c r="I44" s="51">
        <v>120</v>
      </c>
      <c r="J44" s="57">
        <v>0</v>
      </c>
      <c r="K44" s="79">
        <v>130</v>
      </c>
      <c r="L44" s="51">
        <f>SUM(J44:K44)</f>
        <v>130</v>
      </c>
    </row>
    <row r="45" spans="1:12" ht="12.75">
      <c r="A45" s="8" t="s">
        <v>6</v>
      </c>
      <c r="B45" s="29">
        <v>5</v>
      </c>
      <c r="C45" s="6" t="s">
        <v>30</v>
      </c>
      <c r="D45" s="66">
        <f aca="true" t="shared" si="5" ref="D45:L45">SUM(D42:D44)</f>
        <v>0</v>
      </c>
      <c r="E45" s="65">
        <f t="shared" si="5"/>
        <v>2047</v>
      </c>
      <c r="F45" s="66">
        <f>SUM(F42:F44)</f>
        <v>0</v>
      </c>
      <c r="G45" s="65">
        <f>SUM(G42:G44)</f>
        <v>2275</v>
      </c>
      <c r="H45" s="66">
        <f t="shared" si="5"/>
        <v>0</v>
      </c>
      <c r="I45" s="65">
        <f t="shared" si="5"/>
        <v>2267</v>
      </c>
      <c r="J45" s="66">
        <f t="shared" si="5"/>
        <v>0</v>
      </c>
      <c r="K45" s="65">
        <f t="shared" si="5"/>
        <v>2500</v>
      </c>
      <c r="L45" s="65">
        <f t="shared" si="5"/>
        <v>2500</v>
      </c>
    </row>
    <row r="46" spans="1:12" ht="12.75">
      <c r="A46" s="8" t="s">
        <v>6</v>
      </c>
      <c r="B46" s="28">
        <v>0.09</v>
      </c>
      <c r="C46" s="9" t="s">
        <v>40</v>
      </c>
      <c r="D46" s="66">
        <f aca="true" t="shared" si="6" ref="D46:L47">D45</f>
        <v>0</v>
      </c>
      <c r="E46" s="65">
        <f t="shared" si="6"/>
        <v>2047</v>
      </c>
      <c r="F46" s="66">
        <f>F45</f>
        <v>0</v>
      </c>
      <c r="G46" s="65">
        <f>G45</f>
        <v>2275</v>
      </c>
      <c r="H46" s="66">
        <f t="shared" si="6"/>
        <v>0</v>
      </c>
      <c r="I46" s="65">
        <f t="shared" si="6"/>
        <v>2267</v>
      </c>
      <c r="J46" s="66">
        <f t="shared" si="6"/>
        <v>0</v>
      </c>
      <c r="K46" s="65">
        <f t="shared" si="6"/>
        <v>2500</v>
      </c>
      <c r="L46" s="65">
        <f t="shared" si="6"/>
        <v>2500</v>
      </c>
    </row>
    <row r="47" spans="1:12" ht="12.75">
      <c r="A47" s="8" t="s">
        <v>6</v>
      </c>
      <c r="B47" s="25">
        <v>2251</v>
      </c>
      <c r="C47" s="9" t="s">
        <v>2</v>
      </c>
      <c r="D47" s="59">
        <f t="shared" si="6"/>
        <v>0</v>
      </c>
      <c r="E47" s="53">
        <f t="shared" si="6"/>
        <v>2047</v>
      </c>
      <c r="F47" s="59">
        <f>F46</f>
        <v>0</v>
      </c>
      <c r="G47" s="53">
        <f>G46</f>
        <v>2275</v>
      </c>
      <c r="H47" s="59">
        <f t="shared" si="6"/>
        <v>0</v>
      </c>
      <c r="I47" s="53">
        <f t="shared" si="6"/>
        <v>2267</v>
      </c>
      <c r="J47" s="59">
        <f t="shared" si="6"/>
        <v>0</v>
      </c>
      <c r="K47" s="53">
        <f t="shared" si="6"/>
        <v>2500</v>
      </c>
      <c r="L47" s="53">
        <f t="shared" si="6"/>
        <v>2500</v>
      </c>
    </row>
    <row r="48" spans="1:12" ht="12.75">
      <c r="A48" s="17" t="s">
        <v>6</v>
      </c>
      <c r="B48" s="30"/>
      <c r="C48" s="18" t="s">
        <v>7</v>
      </c>
      <c r="D48" s="65" t="e">
        <f aca="true" t="shared" si="7" ref="D48:L48">D47+D37</f>
        <v>#REF!</v>
      </c>
      <c r="E48" s="65" t="e">
        <f t="shared" si="7"/>
        <v>#REF!</v>
      </c>
      <c r="F48" s="65" t="e">
        <f>F47+F37</f>
        <v>#REF!</v>
      </c>
      <c r="G48" s="65" t="e">
        <f>G47+G37</f>
        <v>#REF!</v>
      </c>
      <c r="H48" s="65" t="e">
        <f t="shared" si="7"/>
        <v>#REF!</v>
      </c>
      <c r="I48" s="65" t="e">
        <f t="shared" si="7"/>
        <v>#REF!</v>
      </c>
      <c r="J48" s="65" t="e">
        <f t="shared" si="7"/>
        <v>#REF!</v>
      </c>
      <c r="K48" s="65" t="e">
        <f t="shared" si="7"/>
        <v>#REF!</v>
      </c>
      <c r="L48" s="65" t="e">
        <f t="shared" si="7"/>
        <v>#REF!</v>
      </c>
    </row>
    <row r="49" spans="1:12" ht="12.75">
      <c r="A49" s="8"/>
      <c r="B49" s="31"/>
      <c r="C49" s="9"/>
      <c r="D49" s="53"/>
      <c r="E49" s="53"/>
      <c r="F49" s="53"/>
      <c r="G49" s="53"/>
      <c r="H49" s="73"/>
      <c r="I49" s="73"/>
      <c r="J49" s="53"/>
      <c r="K49" s="53"/>
      <c r="L49" s="53"/>
    </row>
    <row r="50" spans="1:12" ht="12.75">
      <c r="A50" s="8"/>
      <c r="B50" s="31"/>
      <c r="C50" s="22" t="s">
        <v>34</v>
      </c>
      <c r="F50" s="38"/>
      <c r="G50" s="38"/>
      <c r="H50" s="71"/>
      <c r="I50" s="71"/>
      <c r="J50" s="38"/>
      <c r="K50" s="38"/>
      <c r="L50" s="38"/>
    </row>
    <row r="51" spans="1:12" ht="25.5">
      <c r="A51" s="8" t="s">
        <v>8</v>
      </c>
      <c r="B51" s="32">
        <v>4202</v>
      </c>
      <c r="C51" s="16" t="s">
        <v>35</v>
      </c>
      <c r="D51" s="23"/>
      <c r="E51" s="23"/>
      <c r="F51" s="38"/>
      <c r="G51" s="38"/>
      <c r="H51" s="71"/>
      <c r="I51" s="71"/>
      <c r="J51" s="38"/>
      <c r="K51" s="38"/>
      <c r="L51" s="38"/>
    </row>
    <row r="52" spans="1:12" ht="12.75">
      <c r="A52" s="11"/>
      <c r="B52" s="33">
        <v>4</v>
      </c>
      <c r="C52" s="10" t="s">
        <v>1</v>
      </c>
      <c r="D52" s="41"/>
      <c r="E52" s="41"/>
      <c r="F52" s="41"/>
      <c r="G52" s="41"/>
      <c r="H52" s="74"/>
      <c r="I52" s="74"/>
      <c r="J52" s="41"/>
      <c r="K52" s="41"/>
      <c r="L52" s="41"/>
    </row>
    <row r="53" spans="1:12" ht="12.75">
      <c r="A53" s="11"/>
      <c r="B53" s="34">
        <v>4.8</v>
      </c>
      <c r="C53" s="16" t="s">
        <v>36</v>
      </c>
      <c r="D53" s="42"/>
      <c r="E53" s="42"/>
      <c r="F53" s="43"/>
      <c r="G53" s="43"/>
      <c r="H53" s="75"/>
      <c r="I53" s="75"/>
      <c r="J53" s="43"/>
      <c r="K53" s="43"/>
      <c r="L53" s="43"/>
    </row>
    <row r="54" spans="1:12" ht="12.75">
      <c r="A54" s="11"/>
      <c r="B54" s="35">
        <v>60</v>
      </c>
      <c r="C54" s="10" t="s">
        <v>37</v>
      </c>
      <c r="D54" s="42"/>
      <c r="E54" s="42"/>
      <c r="F54" s="43"/>
      <c r="G54" s="43"/>
      <c r="H54" s="75"/>
      <c r="I54" s="75"/>
      <c r="J54" s="43"/>
      <c r="K54" s="43"/>
      <c r="L54" s="43"/>
    </row>
    <row r="55" spans="1:12" ht="12.75">
      <c r="A55" s="11"/>
      <c r="B55" s="87" t="s">
        <v>50</v>
      </c>
      <c r="C55" s="77" t="s">
        <v>51</v>
      </c>
      <c r="D55" s="59">
        <v>0</v>
      </c>
      <c r="E55" s="59">
        <v>0</v>
      </c>
      <c r="F55" s="59">
        <v>0</v>
      </c>
      <c r="G55" s="59">
        <v>0</v>
      </c>
      <c r="H55" s="59">
        <v>0</v>
      </c>
      <c r="I55" s="59">
        <v>0</v>
      </c>
      <c r="J55" s="86">
        <v>6000</v>
      </c>
      <c r="K55" s="59">
        <v>0</v>
      </c>
      <c r="L55" s="51">
        <f>SUM(J55:K55)</f>
        <v>6000</v>
      </c>
    </row>
    <row r="56" spans="1:12" ht="12.75">
      <c r="A56" s="11"/>
      <c r="B56" s="87" t="s">
        <v>53</v>
      </c>
      <c r="C56" s="77" t="s">
        <v>52</v>
      </c>
      <c r="D56" s="59">
        <v>0</v>
      </c>
      <c r="E56" s="59">
        <v>0</v>
      </c>
      <c r="F56" s="59">
        <v>0</v>
      </c>
      <c r="G56" s="59">
        <v>0</v>
      </c>
      <c r="H56" s="59">
        <v>0</v>
      </c>
      <c r="I56" s="59">
        <v>0</v>
      </c>
      <c r="J56" s="86">
        <v>10000</v>
      </c>
      <c r="K56" s="59">
        <v>0</v>
      </c>
      <c r="L56" s="51">
        <f>SUM(J56:K56)</f>
        <v>10000</v>
      </c>
    </row>
    <row r="57" spans="1:12" ht="12.75">
      <c r="A57" s="11"/>
      <c r="B57" s="87" t="s">
        <v>54</v>
      </c>
      <c r="C57" s="77" t="s">
        <v>55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86">
        <v>25500</v>
      </c>
      <c r="K57" s="59">
        <v>0</v>
      </c>
      <c r="L57" s="51">
        <f>SUM(J57:K57)</f>
        <v>25500</v>
      </c>
    </row>
    <row r="58" spans="1:28" s="54" customFormat="1" ht="12.75">
      <c r="A58" s="11" t="s">
        <v>6</v>
      </c>
      <c r="B58" s="35">
        <v>60</v>
      </c>
      <c r="C58" s="10" t="s">
        <v>37</v>
      </c>
      <c r="D58" s="65">
        <f>SUM(D55:D57)</f>
        <v>0</v>
      </c>
      <c r="E58" s="66">
        <f>SUM(E55:E57)</f>
        <v>0</v>
      </c>
      <c r="F58" s="65">
        <f>SUM(F55:F57)</f>
        <v>0</v>
      </c>
      <c r="G58" s="66">
        <f>SUM(G55:G57)</f>
        <v>0</v>
      </c>
      <c r="H58" s="65">
        <f>SUM(H55:H57)</f>
        <v>0</v>
      </c>
      <c r="I58" s="66">
        <f>SUM(I55:I57)</f>
        <v>0</v>
      </c>
      <c r="J58" s="65">
        <f>SUM(J55:J57)</f>
        <v>41500</v>
      </c>
      <c r="K58" s="66">
        <f>SUM(K55:K57)</f>
        <v>0</v>
      </c>
      <c r="L58" s="65">
        <f>SUM(L55:L57)</f>
        <v>41500</v>
      </c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s="54" customFormat="1" ht="12.75">
      <c r="A59" s="11" t="s">
        <v>6</v>
      </c>
      <c r="B59" s="34">
        <v>4.8</v>
      </c>
      <c r="C59" s="16" t="s">
        <v>36</v>
      </c>
      <c r="D59" s="65">
        <f aca="true" t="shared" si="8" ref="D59:L62">D58</f>
        <v>0</v>
      </c>
      <c r="E59" s="66">
        <f t="shared" si="8"/>
        <v>0</v>
      </c>
      <c r="F59" s="65">
        <f aca="true" t="shared" si="9" ref="F59:G62">F58</f>
        <v>0</v>
      </c>
      <c r="G59" s="66">
        <f t="shared" si="9"/>
        <v>0</v>
      </c>
      <c r="H59" s="65">
        <f t="shared" si="8"/>
        <v>0</v>
      </c>
      <c r="I59" s="66">
        <f t="shared" si="8"/>
        <v>0</v>
      </c>
      <c r="J59" s="65">
        <f t="shared" si="8"/>
        <v>41500</v>
      </c>
      <c r="K59" s="66">
        <f t="shared" si="8"/>
        <v>0</v>
      </c>
      <c r="L59" s="65">
        <f t="shared" si="8"/>
        <v>41500</v>
      </c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s="54" customFormat="1" ht="12.75">
      <c r="A60" s="11" t="s">
        <v>6</v>
      </c>
      <c r="B60" s="33">
        <v>4</v>
      </c>
      <c r="C60" s="10" t="s">
        <v>1</v>
      </c>
      <c r="D60" s="65">
        <f t="shared" si="8"/>
        <v>0</v>
      </c>
      <c r="E60" s="66">
        <f t="shared" si="8"/>
        <v>0</v>
      </c>
      <c r="F60" s="65">
        <f t="shared" si="9"/>
        <v>0</v>
      </c>
      <c r="G60" s="66">
        <f t="shared" si="9"/>
        <v>0</v>
      </c>
      <c r="H60" s="65">
        <f t="shared" si="8"/>
        <v>0</v>
      </c>
      <c r="I60" s="66">
        <f t="shared" si="8"/>
        <v>0</v>
      </c>
      <c r="J60" s="65">
        <f t="shared" si="8"/>
        <v>41500</v>
      </c>
      <c r="K60" s="66">
        <f t="shared" si="8"/>
        <v>0</v>
      </c>
      <c r="L60" s="65">
        <f t="shared" si="8"/>
        <v>41500</v>
      </c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s="54" customFormat="1" ht="25.5">
      <c r="A61" s="8" t="s">
        <v>6</v>
      </c>
      <c r="B61" s="32">
        <v>4202</v>
      </c>
      <c r="C61" s="16" t="s">
        <v>35</v>
      </c>
      <c r="D61" s="52">
        <f t="shared" si="8"/>
        <v>0</v>
      </c>
      <c r="E61" s="60">
        <f t="shared" si="8"/>
        <v>0</v>
      </c>
      <c r="F61" s="52">
        <f t="shared" si="9"/>
        <v>0</v>
      </c>
      <c r="G61" s="60">
        <f t="shared" si="9"/>
        <v>0</v>
      </c>
      <c r="H61" s="52">
        <f t="shared" si="8"/>
        <v>0</v>
      </c>
      <c r="I61" s="60">
        <f t="shared" si="8"/>
        <v>0</v>
      </c>
      <c r="J61" s="52">
        <f t="shared" si="8"/>
        <v>41500</v>
      </c>
      <c r="K61" s="60">
        <f t="shared" si="8"/>
        <v>0</v>
      </c>
      <c r="L61" s="52">
        <f t="shared" si="8"/>
        <v>41500</v>
      </c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s="54" customFormat="1" ht="12.75">
      <c r="A62" s="17" t="s">
        <v>6</v>
      </c>
      <c r="B62" s="36"/>
      <c r="C62" s="19" t="s">
        <v>34</v>
      </c>
      <c r="D62" s="52">
        <f t="shared" si="8"/>
        <v>0</v>
      </c>
      <c r="E62" s="60">
        <f t="shared" si="8"/>
        <v>0</v>
      </c>
      <c r="F62" s="52">
        <f t="shared" si="9"/>
        <v>0</v>
      </c>
      <c r="G62" s="60">
        <f t="shared" si="9"/>
        <v>0</v>
      </c>
      <c r="H62" s="52">
        <f t="shared" si="8"/>
        <v>0</v>
      </c>
      <c r="I62" s="60">
        <f t="shared" si="8"/>
        <v>0</v>
      </c>
      <c r="J62" s="52">
        <f t="shared" si="8"/>
        <v>41500</v>
      </c>
      <c r="K62" s="60">
        <f t="shared" si="8"/>
        <v>0</v>
      </c>
      <c r="L62" s="52">
        <f t="shared" si="8"/>
        <v>41500</v>
      </c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s="54" customFormat="1" ht="12.75">
      <c r="A63" s="17" t="s">
        <v>6</v>
      </c>
      <c r="B63" s="36"/>
      <c r="C63" s="19" t="s">
        <v>5</v>
      </c>
      <c r="D63" s="52" t="e">
        <f>D62+D48</f>
        <v>#REF!</v>
      </c>
      <c r="E63" s="52" t="e">
        <f>E62+E48</f>
        <v>#REF!</v>
      </c>
      <c r="F63" s="52" t="e">
        <f>F62+F48</f>
        <v>#REF!</v>
      </c>
      <c r="G63" s="52" t="e">
        <f>G62+G48</f>
        <v>#REF!</v>
      </c>
      <c r="H63" s="52" t="e">
        <f>H62+H48</f>
        <v>#REF!</v>
      </c>
      <c r="I63" s="52" t="e">
        <f>I62+I48</f>
        <v>#REF!</v>
      </c>
      <c r="J63" s="52" t="e">
        <f>J62+J48</f>
        <v>#REF!</v>
      </c>
      <c r="K63" s="52" t="e">
        <f>K62+K48</f>
        <v>#REF!</v>
      </c>
      <c r="L63" s="52" t="e">
        <f>L62+L48</f>
        <v>#REF!</v>
      </c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s="54" customFormat="1" ht="12.75">
      <c r="A64" s="5"/>
      <c r="B64" s="55"/>
      <c r="C64" s="67"/>
      <c r="D64" s="23"/>
      <c r="E64" s="23"/>
      <c r="F64" s="38"/>
      <c r="G64" s="38"/>
      <c r="H64" s="38"/>
      <c r="I64" s="38"/>
      <c r="J64" s="38"/>
      <c r="K64" s="38"/>
      <c r="L64" s="38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s="5" customFormat="1" ht="12.75">
      <c r="A65" s="8" t="s">
        <v>8</v>
      </c>
      <c r="B65" s="25">
        <v>2205</v>
      </c>
      <c r="C65" s="9" t="s">
        <v>1</v>
      </c>
      <c r="D65" s="37"/>
      <c r="E65" s="37"/>
      <c r="F65" s="37"/>
      <c r="G65" s="37"/>
      <c r="H65" s="37"/>
      <c r="I65" s="37"/>
      <c r="J65" s="37"/>
      <c r="K65" s="39"/>
      <c r="L65" s="39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2:28" s="5" customFormat="1" ht="12.75">
      <c r="B66" s="63">
        <v>0.911</v>
      </c>
      <c r="C66" s="64" t="s">
        <v>45</v>
      </c>
      <c r="D66" s="76">
        <v>2</v>
      </c>
      <c r="E66" s="23">
        <v>27</v>
      </c>
      <c r="F66" s="59">
        <v>0</v>
      </c>
      <c r="G66" s="59">
        <v>0</v>
      </c>
      <c r="H66" s="59">
        <v>0</v>
      </c>
      <c r="I66" s="59">
        <v>0</v>
      </c>
      <c r="J66" s="59">
        <v>0</v>
      </c>
      <c r="K66" s="61">
        <v>0</v>
      </c>
      <c r="L66" s="61">
        <v>0</v>
      </c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2:28" s="5" customFormat="1" ht="12.75">
      <c r="B67" s="55"/>
      <c r="C67" s="14"/>
      <c r="D67" s="23"/>
      <c r="E67" s="23"/>
      <c r="F67" s="37"/>
      <c r="G67" s="37"/>
      <c r="H67" s="37"/>
      <c r="I67" s="37"/>
      <c r="J67" s="62"/>
      <c r="K67" s="39"/>
      <c r="L67" s="39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s="5" customFormat="1" ht="12.75">
      <c r="A68" s="8" t="s">
        <v>8</v>
      </c>
      <c r="B68" s="25">
        <v>2251</v>
      </c>
      <c r="C68" s="9" t="s">
        <v>2</v>
      </c>
      <c r="D68" s="23"/>
      <c r="E68" s="23"/>
      <c r="F68" s="37"/>
      <c r="G68" s="37"/>
      <c r="H68" s="37"/>
      <c r="I68" s="37"/>
      <c r="J68" s="62"/>
      <c r="K68" s="39"/>
      <c r="L68" s="39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2:28" s="5" customFormat="1" ht="12.75">
      <c r="B69" s="63">
        <v>0.911</v>
      </c>
      <c r="C69" s="64" t="s">
        <v>45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1">
        <v>0</v>
      </c>
      <c r="L69" s="61">
        <v>0</v>
      </c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2:28" s="5" customFormat="1" ht="12.75">
      <c r="B70" s="63"/>
      <c r="C70" s="64"/>
      <c r="D70" s="59"/>
      <c r="E70" s="37"/>
      <c r="F70" s="59"/>
      <c r="G70" s="59"/>
      <c r="H70" s="59"/>
      <c r="I70" s="59"/>
      <c r="J70" s="59"/>
      <c r="K70" s="61"/>
      <c r="L70" s="61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s="5" customFormat="1" ht="12.75">
      <c r="A71" s="8" t="s">
        <v>8</v>
      </c>
      <c r="B71" s="25">
        <v>2251</v>
      </c>
      <c r="C71" s="9" t="s">
        <v>2</v>
      </c>
      <c r="D71" s="59"/>
      <c r="E71" s="37"/>
      <c r="F71" s="59"/>
      <c r="G71" s="59"/>
      <c r="H71" s="59"/>
      <c r="I71" s="59"/>
      <c r="J71" s="59"/>
      <c r="K71" s="61"/>
      <c r="L71" s="61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2:28" s="5" customFormat="1" ht="12.75">
      <c r="B72" s="63">
        <v>0.911</v>
      </c>
      <c r="C72" s="64" t="s">
        <v>45</v>
      </c>
      <c r="D72" s="59">
        <v>0</v>
      </c>
      <c r="E72" s="37">
        <v>3</v>
      </c>
      <c r="F72" s="59">
        <v>0</v>
      </c>
      <c r="G72" s="59">
        <v>0</v>
      </c>
      <c r="H72" s="59">
        <v>0</v>
      </c>
      <c r="I72" s="59">
        <v>0</v>
      </c>
      <c r="J72" s="59">
        <v>0</v>
      </c>
      <c r="K72" s="59">
        <v>0</v>
      </c>
      <c r="L72" s="59">
        <v>0</v>
      </c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s="5" customFormat="1" ht="12.75">
      <c r="A73" s="44"/>
      <c r="B73" s="68"/>
      <c r="C73" s="69"/>
      <c r="D73" s="40"/>
      <c r="E73" s="40"/>
      <c r="F73" s="40"/>
      <c r="G73" s="40"/>
      <c r="H73" s="40"/>
      <c r="I73" s="40"/>
      <c r="J73" s="40"/>
      <c r="K73" s="50"/>
      <c r="L73" s="50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3:28" s="5" customFormat="1" ht="41.25" customHeight="1"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3:28" s="5" customFormat="1" ht="12.75"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3:28" s="5" customFormat="1" ht="12.75"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3:28" s="5" customFormat="1" ht="12.75"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12" ht="12.75">
      <c r="A78" s="2"/>
      <c r="B78" s="2"/>
      <c r="C78" s="2"/>
      <c r="D78" s="2"/>
      <c r="E78" s="2"/>
      <c r="H78" s="2"/>
      <c r="I78" s="2"/>
      <c r="J78" s="2"/>
      <c r="L78" s="2"/>
    </row>
    <row r="79" spans="1:12" ht="12.75">
      <c r="A79" s="2"/>
      <c r="B79" s="2"/>
      <c r="C79" s="2"/>
      <c r="D79" s="2"/>
      <c r="E79" s="2"/>
      <c r="H79" s="2"/>
      <c r="I79" s="2"/>
      <c r="J79" s="2"/>
      <c r="L79" s="2"/>
    </row>
    <row r="80" spans="1:12" ht="12.75">
      <c r="A80" s="2"/>
      <c r="B80" s="2"/>
      <c r="C80" s="2"/>
      <c r="D80" s="2"/>
      <c r="E80" s="2"/>
      <c r="H80" s="2"/>
      <c r="I80" s="2"/>
      <c r="J80" s="2"/>
      <c r="L80" s="2"/>
    </row>
    <row r="81" spans="1:12" ht="12.75">
      <c r="A81" s="2"/>
      <c r="B81" s="2"/>
      <c r="C81" s="2"/>
      <c r="D81" s="2"/>
      <c r="E81" s="2"/>
      <c r="H81" s="2"/>
      <c r="I81" s="2"/>
      <c r="J81" s="2"/>
      <c r="L81" s="2"/>
    </row>
    <row r="82" spans="1:12" ht="12.75">
      <c r="A82" s="2"/>
      <c r="B82" s="2"/>
      <c r="C82" s="2"/>
      <c r="D82" s="2"/>
      <c r="E82" s="2"/>
      <c r="H82" s="2"/>
      <c r="I82" s="2"/>
      <c r="J82" s="2"/>
      <c r="L82" s="2"/>
    </row>
    <row r="83" spans="1:12" ht="12.75">
      <c r="A83" s="2"/>
      <c r="B83" s="2"/>
      <c r="C83" s="2"/>
      <c r="D83" s="2"/>
      <c r="E83" s="2"/>
      <c r="H83" s="2"/>
      <c r="I83" s="2"/>
      <c r="J83" s="2"/>
      <c r="L83" s="2"/>
    </row>
    <row r="84" spans="1:12" ht="12.75">
      <c r="A84" s="2"/>
      <c r="B84" s="2"/>
      <c r="C84" s="2"/>
      <c r="D84" s="2"/>
      <c r="E84" s="2"/>
      <c r="H84" s="2"/>
      <c r="I84" s="2"/>
      <c r="J84" s="2"/>
      <c r="L84" s="2"/>
    </row>
    <row r="85" spans="1:12" ht="12.75">
      <c r="A85" s="2"/>
      <c r="B85" s="2"/>
      <c r="C85" s="2"/>
      <c r="D85" s="2"/>
      <c r="E85" s="2"/>
      <c r="H85" s="2"/>
      <c r="I85" s="2"/>
      <c r="J85" s="2"/>
      <c r="L85" s="2"/>
    </row>
    <row r="86" spans="1:12" ht="12.75">
      <c r="A86" s="2"/>
      <c r="B86" s="2"/>
      <c r="C86" s="2"/>
      <c r="D86" s="2"/>
      <c r="E86" s="2"/>
      <c r="H86" s="2"/>
      <c r="I86" s="2"/>
      <c r="J86" s="2"/>
      <c r="L86" s="2"/>
    </row>
    <row r="87" spans="1:12" ht="12.75">
      <c r="A87" s="2"/>
      <c r="B87" s="2"/>
      <c r="C87" s="2"/>
      <c r="D87" s="2"/>
      <c r="E87" s="2"/>
      <c r="H87" s="2"/>
      <c r="I87" s="2"/>
      <c r="J87" s="2"/>
      <c r="L87" s="2"/>
    </row>
    <row r="88" spans="1:12" ht="12.75">
      <c r="A88" s="2"/>
      <c r="B88" s="2"/>
      <c r="C88" s="2"/>
      <c r="D88" s="2"/>
      <c r="E88" s="2"/>
      <c r="H88" s="2"/>
      <c r="I88" s="2"/>
      <c r="J88" s="2"/>
      <c r="L88" s="2"/>
    </row>
    <row r="89" spans="1:12" ht="12.75">
      <c r="A89" s="2"/>
      <c r="B89" s="2"/>
      <c r="C89" s="2"/>
      <c r="D89" s="2"/>
      <c r="E89" s="2"/>
      <c r="H89" s="2"/>
      <c r="I89" s="2"/>
      <c r="J89" s="2"/>
      <c r="L89" s="2"/>
    </row>
    <row r="90" spans="1:12" ht="12.75">
      <c r="A90" s="2"/>
      <c r="B90" s="2"/>
      <c r="C90" s="2"/>
      <c r="D90" s="2"/>
      <c r="E90" s="2"/>
      <c r="H90" s="2"/>
      <c r="I90" s="2"/>
      <c r="J90" s="2"/>
      <c r="L90" s="2"/>
    </row>
  </sheetData>
  <sheetProtection/>
  <mergeCells count="2">
    <mergeCell ref="A1:L1"/>
    <mergeCell ref="A2:L2"/>
  </mergeCells>
  <printOptions horizontalCentered="1"/>
  <pageMargins left="0.748031496062992" right="0.393700787401575" top="0.748031496062992" bottom="0.905511811023622" header="0.511811023622047" footer="0.590551181102362"/>
  <pageSetup blackAndWhite="1" firstPageNumber="44" useFirstPageNumber="1" horizontalDpi="600" verticalDpi="600" orientation="landscape" paperSize="9" r:id="rId1"/>
  <headerFooter alignWithMargins="0">
    <oddHeader xml:space="preserve">&amp;C   </oddHeader>
    <oddFooter>&amp;C&amp;"Times New Roman,Bold"   Vol-I     -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Sikkim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Secretary Finance</dc:creator>
  <cp:keywords/>
  <dc:description/>
  <cp:lastModifiedBy>sarita</cp:lastModifiedBy>
  <cp:lastPrinted>2012-06-20T13:43:06Z</cp:lastPrinted>
  <dcterms:created xsi:type="dcterms:W3CDTF">2004-06-02T16:08:15Z</dcterms:created>
  <dcterms:modified xsi:type="dcterms:W3CDTF">2012-06-23T07:46:22Z</dcterms:modified>
  <cp:category/>
  <cp:version/>
  <cp:contentType/>
  <cp:contentStatus/>
</cp:coreProperties>
</file>